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perez\Documents\KPI\2018 2019\Final\2018 2019 Final Reports\Final Summary Scores\Non Prorated\"/>
    </mc:Choice>
  </mc:AlternateContent>
  <xr:revisionPtr revIDLastSave="0" documentId="13_ncr:1_{B68F89C0-A92B-4516-8303-56E02A915539}" xr6:coauthVersionLast="36" xr6:coauthVersionMax="36" xr10:uidLastSave="{00000000-0000-0000-0000-000000000000}"/>
  <bookViews>
    <workbookView xWindow="0" yWindow="0" windowWidth="19200" windowHeight="6930" xr2:uid="{C861EF9D-CD45-4614-8811-A92FDFA55B3C}"/>
  </bookViews>
  <sheets>
    <sheet name="KPI Score" sheetId="1" r:id="rId1"/>
    <sheet name="PAP V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E15" i="1" l="1"/>
  <c r="E7" i="1"/>
  <c r="E6" i="1"/>
  <c r="F15" i="1" l="1"/>
  <c r="F7" i="1" l="1"/>
  <c r="F6" i="1"/>
  <c r="F4" i="2"/>
  <c r="B4" i="2"/>
  <c r="E4" i="2" s="1"/>
  <c r="F16" i="1" l="1"/>
  <c r="E12" i="1" l="1"/>
  <c r="F12" i="1" s="1"/>
  <c r="H3" i="1" l="1"/>
  <c r="H2" i="1"/>
  <c r="H17" i="1" l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Johanne Perez, MD</author>
  </authors>
  <commentList>
    <comment ref="E12" authorId="0" shapeId="0" xr:uid="{C12A2192-986C-496C-ADDA-F1348C468666}">
      <text>
        <r>
          <rPr>
            <b/>
            <sz val="9"/>
            <color indexed="81"/>
            <rFont val="Tahoma"/>
            <family val="2"/>
          </rPr>
          <t>Johanne Perez, MD:</t>
        </r>
        <r>
          <rPr>
            <sz val="9"/>
            <color indexed="81"/>
            <rFont val="Tahoma"/>
            <family val="2"/>
          </rPr>
          <t xml:space="preserve">
See PAP VIA page for method of calculation.</t>
        </r>
      </text>
    </comment>
  </commentList>
</comments>
</file>

<file path=xl/sharedStrings.xml><?xml version="1.0" encoding="utf-8"?>
<sst xmlns="http://schemas.openxmlformats.org/spreadsheetml/2006/main" count="40" uniqueCount="38">
  <si>
    <t xml:space="preserve">Target </t>
  </si>
  <si>
    <t>Weights</t>
  </si>
  <si>
    <t>Methodology</t>
  </si>
  <si>
    <t>Compliance with Diabetes Guidelines Implementation Block 2,3, &amp; 4</t>
  </si>
  <si>
    <t>Clinical Audit</t>
  </si>
  <si>
    <t>Compliance with Hypertension Guidelines Implementation Block 2,3, &amp; 4</t>
  </si>
  <si>
    <t>Monitor Outcome Indicators for Hypertensive patients with at least 3 documented visits.</t>
  </si>
  <si>
    <t>Monitor Outcome Indicators for Diabetic patients with at least 3 documented visits.</t>
  </si>
  <si>
    <t xml:space="preserve">RAWA:  No. to be determined by PCP population of hypertensive patients </t>
  </si>
  <si>
    <t xml:space="preserve">RAWA: No. to be determined by PCP population of daibetic patients </t>
  </si>
  <si>
    <t xml:space="preserve">New:  Implementation of the use of the ASCVD Calculator in diagnosed NCD (diabetic and/or hypertensive) patients that are 40-59 years old. </t>
  </si>
  <si>
    <t>100 patients</t>
  </si>
  <si>
    <t>RAWA/Medical Records:  Clinics to either hand in a year end report with the 100 patients or place data in RAWA.</t>
  </si>
  <si>
    <t>80% of PCP patients expressed full satisfaction with regard to services from the PCP (PSS).  Sample Size #30 patients.</t>
  </si>
  <si>
    <t>Phone Survey</t>
  </si>
  <si>
    <t>20% of women 25-49 years old have never had a Papsmear or VIA (or within &gt;= the last 3 years) should have a papsmear or VIA done.</t>
  </si>
  <si>
    <t>RAWA: Methodology as was agreed upon by Dr. Castillo and Ms. Jaramillo with the PCP teams.</t>
  </si>
  <si>
    <t xml:space="preserve">60% of Pregnant women should get at least 1 prenatal visit within the first trimester.  Note: First trimester by MOH definition is &lt;=12 weeks or 84 days estimated gestational age; this will be dated based on the day of the first visit to the clinic.  </t>
  </si>
  <si>
    <t xml:space="preserve">RAWA:   Numerator: Number of pregnant women booked for prenatal care in the first trimester.  Denominator:  Number of Women booked from pregnancy. </t>
  </si>
  <si>
    <t>PCP</t>
  </si>
  <si>
    <t>&gt;= 3 visits</t>
  </si>
  <si>
    <t>Outcomes Measured</t>
  </si>
  <si>
    <t>Percent</t>
  </si>
  <si>
    <t>Audit Score</t>
  </si>
  <si>
    <t>1st Trimester Visits</t>
  </si>
  <si>
    <t>Total # of Pregnant Women</t>
  </si>
  <si>
    <t>Percentage:</t>
  </si>
  <si>
    <t>Coverage-% of total women who have done a PS/VIA</t>
  </si>
  <si>
    <t>Women 25-49 years who have never had a Pap Smear or VIA should get a Pap Smear or VIA done</t>
  </si>
  <si>
    <t>Total Women 25-49 yrs with NO history of papsmear/VIA</t>
  </si>
  <si>
    <t>Total Women who have completed  a PS or VIA</t>
  </si>
  <si>
    <t>Total population 
females, 25-49</t>
  </si>
  <si>
    <t>% of total women without PS/VIA</t>
  </si>
  <si>
    <t>Total Number</t>
  </si>
  <si>
    <t>Target Achieved</t>
  </si>
  <si>
    <t>Weighted Score</t>
  </si>
  <si>
    <t>CZL PCP</t>
  </si>
  <si>
    <t>Passing Score is &gt;= 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</si>
</sst>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 tint="-0.14999847407452621"/>
      <name val="Times New Roman"/>
      <family val="1"/>
    </font>
    <font>
      <sz val="11"/>
      <color theme="1"/>
      <name val="Times New Roman"/>
      <family val="1"/>
    </font>
    <font>
      <b/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00B050"/>
      <name val="Times New Roman"/>
      <family val="1"/>
    </font>
    <font>
      <i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</cellStyleXfs>
  <cellXfs count="83">
    <xf numFmtId="0" fontId="0" fillId="0" borderId="0" xfId="0"/>
    <xf numFmtId="9" fontId="6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Border="1"/>
    <xf numFmtId="10" fontId="6" fillId="0" borderId="0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6" fillId="8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9" fontId="6" fillId="8" borderId="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 indent="4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10" fontId="5" fillId="0" borderId="0" xfId="0" applyNumberFormat="1" applyFont="1" applyBorder="1"/>
    <xf numFmtId="0" fontId="8" fillId="6" borderId="8" xfId="0" applyFont="1" applyFill="1" applyBorder="1"/>
    <xf numFmtId="0" fontId="8" fillId="0" borderId="6" xfId="0" applyFont="1" applyBorder="1"/>
    <xf numFmtId="9" fontId="11" fillId="0" borderId="6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10" borderId="0" xfId="0" applyFont="1" applyFill="1" applyBorder="1" applyAlignment="1">
      <alignment horizontal="center" vertical="center"/>
    </xf>
    <xf numFmtId="9" fontId="8" fillId="10" borderId="0" xfId="0" applyNumberFormat="1" applyFont="1" applyFill="1" applyBorder="1" applyAlignment="1">
      <alignment horizontal="center" vertical="center"/>
    </xf>
    <xf numFmtId="9" fontId="11" fillId="7" borderId="0" xfId="0" applyNumberFormat="1" applyFont="1" applyFill="1" applyBorder="1" applyAlignment="1">
      <alignment horizontal="center" vertical="center"/>
    </xf>
    <xf numFmtId="9" fontId="8" fillId="7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7" borderId="0" xfId="0" applyFont="1" applyFill="1" applyBorder="1" applyAlignment="1">
      <alignment horizontal="center" vertical="center"/>
    </xf>
    <xf numFmtId="9" fontId="11" fillId="0" borderId="3" xfId="2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center" vertical="center"/>
    </xf>
    <xf numFmtId="9" fontId="8" fillId="9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12" fillId="0" borderId="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9" fontId="0" fillId="0" borderId="0" xfId="0" applyNumberFormat="1" applyBorder="1" applyAlignment="1">
      <alignment horizontal="left" vertical="top"/>
    </xf>
    <xf numFmtId="0" fontId="11" fillId="0" borderId="0" xfId="0" applyFont="1" applyBorder="1"/>
    <xf numFmtId="0" fontId="5" fillId="0" borderId="0" xfId="0" applyFont="1" applyBorder="1"/>
    <xf numFmtId="10" fontId="7" fillId="7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 wrapText="1"/>
    </xf>
    <xf numFmtId="9" fontId="11" fillId="7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14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/>
    </xf>
    <xf numFmtId="15" fontId="17" fillId="6" borderId="0" xfId="0" applyNumberFormat="1" applyFont="1" applyFill="1" applyAlignment="1">
      <alignment horizontal="left"/>
    </xf>
    <xf numFmtId="0" fontId="18" fillId="5" borderId="2" xfId="6" applyFont="1" applyAlignment="1">
      <alignment horizontal="left"/>
    </xf>
    <xf numFmtId="0" fontId="18" fillId="5" borderId="2" xfId="6" applyFont="1" applyAlignment="1">
      <alignment horizontal="left" vertical="top"/>
    </xf>
    <xf numFmtId="0" fontId="10" fillId="1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4" borderId="3" xfId="5" applyBorder="1" applyAlignment="1">
      <alignment horizontal="center" vertical="center" wrapText="1"/>
    </xf>
    <xf numFmtId="9" fontId="23" fillId="4" borderId="3" xfId="5" applyNumberFormat="1" applyFont="1" applyBorder="1" applyAlignment="1">
      <alignment horizontal="center" vertical="center" wrapText="1"/>
    </xf>
    <xf numFmtId="0" fontId="21" fillId="0" borderId="3" xfId="0" applyFont="1" applyBorder="1"/>
    <xf numFmtId="9" fontId="8" fillId="9" borderId="5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0" fontId="22" fillId="3" borderId="3" xfId="4" applyFont="1" applyBorder="1" applyAlignment="1">
      <alignment horizontal="center" vertical="top"/>
    </xf>
    <xf numFmtId="0" fontId="2" fillId="2" borderId="3" xfId="3" applyBorder="1" applyAlignment="1">
      <alignment horizontal="center" vertical="top"/>
    </xf>
    <xf numFmtId="9" fontId="27" fillId="0" borderId="3" xfId="2" applyNumberFormat="1" applyFont="1" applyBorder="1" applyAlignment="1">
      <alignment horizontal="center" vertical="center" wrapText="1"/>
    </xf>
    <xf numFmtId="9" fontId="28" fillId="0" borderId="3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9" fontId="26" fillId="7" borderId="3" xfId="2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</cellXfs>
  <cellStyles count="7">
    <cellStyle name="Calculation" xfId="5" builtinId="22"/>
    <cellStyle name="Comma" xfId="1" builtinId="3"/>
    <cellStyle name="Input" xfId="4" builtinId="20"/>
    <cellStyle name="Neutral" xfId="3" builtinId="28"/>
    <cellStyle name="Normal" xfId="0" builtinId="0"/>
    <cellStyle name="Note" xfId="6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03EF-2375-4695-9F42-604E87151CB1}">
  <dimension ref="A1:I17"/>
  <sheetViews>
    <sheetView tabSelected="1" topLeftCell="A9" zoomScale="80" zoomScaleNormal="80" workbookViewId="0">
      <selection activeCell="H17" sqref="H17"/>
    </sheetView>
  </sheetViews>
  <sheetFormatPr defaultRowHeight="14.5" x14ac:dyDescent="0.35"/>
  <cols>
    <col min="1" max="1" width="46.1796875" style="9" customWidth="1"/>
    <col min="2" max="2" width="14.90625" style="9" customWidth="1"/>
    <col min="3" max="3" width="12.453125" style="9" customWidth="1"/>
    <col min="4" max="4" width="13.26953125" style="9" customWidth="1"/>
    <col min="5" max="5" width="31.6328125" style="9" customWidth="1"/>
    <col min="6" max="6" width="11.90625" style="52" customWidth="1"/>
    <col min="7" max="7" width="11.90625" style="9" customWidth="1"/>
    <col min="8" max="8" width="11.81640625" style="52" customWidth="1"/>
    <col min="9" max="9" width="38.36328125" style="9" customWidth="1"/>
    <col min="10" max="16384" width="8.7265625" style="9"/>
  </cols>
  <sheetData>
    <row r="1" spans="1:9" ht="31.5" thickBot="1" x14ac:dyDescent="0.4">
      <c r="A1" s="18"/>
      <c r="B1" s="19" t="s">
        <v>0</v>
      </c>
      <c r="C1" s="24"/>
      <c r="D1" s="24"/>
      <c r="E1" s="72" t="s">
        <v>34</v>
      </c>
      <c r="F1" s="20" t="s">
        <v>23</v>
      </c>
      <c r="G1" s="19" t="s">
        <v>1</v>
      </c>
      <c r="H1" s="20" t="s">
        <v>35</v>
      </c>
      <c r="I1" s="21" t="s">
        <v>2</v>
      </c>
    </row>
    <row r="2" spans="1:9" ht="50" customHeight="1" thickTop="1" x14ac:dyDescent="0.35">
      <c r="A2" s="14" t="s">
        <v>3</v>
      </c>
      <c r="B2" s="15">
        <v>0.9</v>
      </c>
      <c r="C2" s="25"/>
      <c r="D2" s="25"/>
      <c r="E2" s="26">
        <v>0.95</v>
      </c>
      <c r="F2" s="26">
        <v>1</v>
      </c>
      <c r="G2" s="16">
        <v>0.125</v>
      </c>
      <c r="H2" s="17">
        <f>PRODUCT(F2:G2)</f>
        <v>0.125</v>
      </c>
      <c r="I2" s="14" t="s">
        <v>4</v>
      </c>
    </row>
    <row r="3" spans="1:9" ht="40.5" customHeight="1" x14ac:dyDescent="0.35">
      <c r="A3" s="3" t="s">
        <v>5</v>
      </c>
      <c r="B3" s="1">
        <v>0.9</v>
      </c>
      <c r="C3" s="2"/>
      <c r="D3" s="2"/>
      <c r="E3" s="27">
        <v>1</v>
      </c>
      <c r="F3" s="27">
        <v>1</v>
      </c>
      <c r="G3" s="2">
        <v>0.125</v>
      </c>
      <c r="H3" s="7">
        <f>PRODUCT(F3:G3)</f>
        <v>0.125</v>
      </c>
      <c r="I3" s="3" t="s">
        <v>4</v>
      </c>
    </row>
    <row r="4" spans="1:9" ht="11" customHeight="1" x14ac:dyDescent="0.35">
      <c r="A4" s="10"/>
      <c r="B4" s="13"/>
      <c r="C4" s="8"/>
      <c r="D4" s="8"/>
      <c r="E4" s="8"/>
      <c r="F4" s="12"/>
      <c r="G4" s="6"/>
      <c r="H4" s="12"/>
      <c r="I4" s="10"/>
    </row>
    <row r="5" spans="1:9" ht="47.5" customHeight="1" x14ac:dyDescent="0.35">
      <c r="A5" s="10"/>
      <c r="B5" s="11"/>
      <c r="C5" s="58" t="s">
        <v>20</v>
      </c>
      <c r="D5" s="22" t="s">
        <v>21</v>
      </c>
      <c r="E5" s="22" t="s">
        <v>22</v>
      </c>
      <c r="F5" s="51"/>
      <c r="G5" s="6"/>
      <c r="H5" s="12"/>
      <c r="I5" s="10"/>
    </row>
    <row r="6" spans="1:9" ht="39.5" customHeight="1" x14ac:dyDescent="0.35">
      <c r="A6" s="3" t="s">
        <v>6</v>
      </c>
      <c r="B6" s="1">
        <v>0.6</v>
      </c>
      <c r="C6" s="79">
        <v>266</v>
      </c>
      <c r="D6" s="80">
        <v>108</v>
      </c>
      <c r="E6" s="81">
        <f>D6/C6</f>
        <v>0.40601503759398494</v>
      </c>
      <c r="F6" s="42">
        <f>E6/B6</f>
        <v>0.67669172932330823</v>
      </c>
      <c r="G6" s="1">
        <v>0.15</v>
      </c>
      <c r="H6" s="7">
        <v>0</v>
      </c>
      <c r="I6" s="3" t="s">
        <v>8</v>
      </c>
    </row>
    <row r="7" spans="1:9" ht="37.5" customHeight="1" x14ac:dyDescent="0.35">
      <c r="A7" s="3" t="s">
        <v>7</v>
      </c>
      <c r="B7" s="1">
        <v>0.6</v>
      </c>
      <c r="C7" s="79">
        <v>175</v>
      </c>
      <c r="D7" s="80">
        <v>82</v>
      </c>
      <c r="E7" s="81">
        <f>D7/C7</f>
        <v>0.46857142857142858</v>
      </c>
      <c r="F7" s="42">
        <f>E7/B7</f>
        <v>0.78095238095238095</v>
      </c>
      <c r="G7" s="1">
        <v>0.15</v>
      </c>
      <c r="H7" s="7">
        <v>0</v>
      </c>
      <c r="I7" s="3" t="s">
        <v>9</v>
      </c>
    </row>
    <row r="8" spans="1:9" ht="13" customHeight="1" x14ac:dyDescent="0.35">
      <c r="A8" s="10"/>
      <c r="B8" s="13"/>
      <c r="C8" s="29"/>
      <c r="D8" s="30"/>
      <c r="E8" s="22" t="s">
        <v>33</v>
      </c>
      <c r="F8" s="44"/>
      <c r="G8" s="11"/>
      <c r="H8" s="12"/>
      <c r="I8" s="10"/>
    </row>
    <row r="9" spans="1:9" ht="46.5" x14ac:dyDescent="0.35">
      <c r="A9" s="32" t="s">
        <v>10</v>
      </c>
      <c r="B9" s="33" t="s">
        <v>11</v>
      </c>
      <c r="C9" s="31"/>
      <c r="D9" s="31"/>
      <c r="E9" s="82">
        <v>10</v>
      </c>
      <c r="F9" s="56">
        <f>E9/100</f>
        <v>0.1</v>
      </c>
      <c r="G9" s="28">
        <v>0.15</v>
      </c>
      <c r="H9" s="7">
        <v>0</v>
      </c>
      <c r="I9" s="34" t="s">
        <v>12</v>
      </c>
    </row>
    <row r="10" spans="1:9" ht="15.5" x14ac:dyDescent="0.35">
      <c r="A10" s="35"/>
      <c r="B10" s="36"/>
      <c r="C10" s="37"/>
      <c r="D10" s="37"/>
      <c r="E10" s="37"/>
      <c r="F10" s="38"/>
      <c r="G10" s="39"/>
      <c r="H10" s="53"/>
      <c r="I10" s="40"/>
    </row>
    <row r="11" spans="1:9" ht="31" x14ac:dyDescent="0.35">
      <c r="A11" s="35"/>
      <c r="B11" s="41"/>
      <c r="C11" s="39"/>
      <c r="D11" s="39"/>
      <c r="E11" s="59" t="s">
        <v>27</v>
      </c>
      <c r="F11" s="51"/>
      <c r="G11" s="39"/>
      <c r="H11" s="44"/>
      <c r="I11" s="40"/>
    </row>
    <row r="12" spans="1:9" ht="46.5" customHeight="1" x14ac:dyDescent="0.35">
      <c r="A12" s="32" t="s">
        <v>15</v>
      </c>
      <c r="B12" s="28">
        <v>0.2</v>
      </c>
      <c r="C12" s="31"/>
      <c r="D12" s="31"/>
      <c r="E12" s="77">
        <f>SUM('PAP VIA'!F4)</f>
        <v>3.7903225806451613E-2</v>
      </c>
      <c r="F12" s="42">
        <f>E12/B12</f>
        <v>0.18951612903225806</v>
      </c>
      <c r="G12" s="28">
        <v>0.1</v>
      </c>
      <c r="H12" s="7">
        <v>0</v>
      </c>
      <c r="I12" s="34" t="s">
        <v>16</v>
      </c>
    </row>
    <row r="13" spans="1:9" ht="14" customHeight="1" x14ac:dyDescent="0.35">
      <c r="A13" s="35"/>
      <c r="B13" s="37"/>
      <c r="C13" s="37"/>
      <c r="D13" s="37"/>
      <c r="E13" s="37"/>
      <c r="F13" s="43"/>
      <c r="G13" s="31"/>
      <c r="H13" s="12"/>
      <c r="I13" s="40"/>
    </row>
    <row r="14" spans="1:9" ht="46.5" customHeight="1" x14ac:dyDescent="0.35">
      <c r="A14" s="35"/>
      <c r="B14" s="31"/>
      <c r="C14" s="45" t="s">
        <v>24</v>
      </c>
      <c r="D14" s="45" t="s">
        <v>25</v>
      </c>
      <c r="E14" s="71" t="s">
        <v>26</v>
      </c>
      <c r="F14" s="51"/>
      <c r="G14" s="31"/>
      <c r="H14" s="54"/>
      <c r="I14" s="40"/>
    </row>
    <row r="15" spans="1:9" ht="77" customHeight="1" x14ac:dyDescent="0.35">
      <c r="A15" s="46" t="s">
        <v>17</v>
      </c>
      <c r="B15" s="28">
        <v>0.6</v>
      </c>
      <c r="C15" s="47">
        <v>92</v>
      </c>
      <c r="D15" s="47">
        <v>37</v>
      </c>
      <c r="E15" s="81">
        <f>D15/C15</f>
        <v>0.40217391304347827</v>
      </c>
      <c r="F15" s="42">
        <f>E15/B15</f>
        <v>0.67028985507246386</v>
      </c>
      <c r="G15" s="28">
        <v>0.1</v>
      </c>
      <c r="H15" s="7">
        <v>0</v>
      </c>
      <c r="I15" s="48" t="s">
        <v>18</v>
      </c>
    </row>
    <row r="16" spans="1:9" ht="47" thickBot="1" x14ac:dyDescent="0.4">
      <c r="A16" s="34" t="s">
        <v>13</v>
      </c>
      <c r="B16" s="28">
        <v>0.8</v>
      </c>
      <c r="C16" s="47"/>
      <c r="D16" s="47"/>
      <c r="E16" s="77">
        <v>0.79</v>
      </c>
      <c r="F16" s="73">
        <f>E16/B16</f>
        <v>0.98750000000000004</v>
      </c>
      <c r="G16" s="28">
        <v>0.1</v>
      </c>
      <c r="H16" s="55">
        <v>0.1</v>
      </c>
      <c r="I16" s="49" t="s">
        <v>14</v>
      </c>
    </row>
    <row r="17" spans="3:9" ht="25.5" customHeight="1" thickBot="1" x14ac:dyDescent="0.55000000000000004">
      <c r="C17" s="5"/>
      <c r="D17" s="5"/>
      <c r="E17" s="5"/>
      <c r="F17" s="23"/>
      <c r="G17" s="50">
        <f>SUM(G2:G16)</f>
        <v>1</v>
      </c>
      <c r="H17" s="78">
        <f>SUM(H2:H16)</f>
        <v>0.35</v>
      </c>
      <c r="I17" s="57" t="s">
        <v>37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ECAE-3AD9-482E-AB70-FD4F1348DEC0}">
  <dimension ref="A1:F4"/>
  <sheetViews>
    <sheetView workbookViewId="0">
      <selection activeCell="B11" sqref="B11"/>
    </sheetView>
  </sheetViews>
  <sheetFormatPr defaultRowHeight="14.5" x14ac:dyDescent="0.35"/>
  <cols>
    <col min="1" max="1" width="12.36328125" customWidth="1"/>
    <col min="2" max="2" width="23.1796875" customWidth="1"/>
    <col min="3" max="3" width="17.7265625" customWidth="1"/>
    <col min="4" max="4" width="17.54296875" customWidth="1"/>
    <col min="5" max="6" width="27" customWidth="1"/>
  </cols>
  <sheetData>
    <row r="1" spans="1:6" ht="31" x14ac:dyDescent="0.7">
      <c r="A1" s="60">
        <v>2019</v>
      </c>
      <c r="B1" s="61">
        <v>43554</v>
      </c>
    </row>
    <row r="2" spans="1:6" x14ac:dyDescent="0.35">
      <c r="A2" s="62" t="s">
        <v>28</v>
      </c>
      <c r="B2" s="63"/>
      <c r="C2" s="62"/>
      <c r="D2" s="62"/>
      <c r="E2" s="62"/>
      <c r="F2" s="62"/>
    </row>
    <row r="3" spans="1:6" s="4" customFormat="1" ht="42" x14ac:dyDescent="0.35">
      <c r="A3" s="65" t="s">
        <v>19</v>
      </c>
      <c r="B3" s="66" t="s">
        <v>29</v>
      </c>
      <c r="C3" s="64" t="s">
        <v>30</v>
      </c>
      <c r="D3" s="67" t="s">
        <v>31</v>
      </c>
      <c r="E3" s="67" t="s">
        <v>32</v>
      </c>
      <c r="F3" s="67" t="s">
        <v>27</v>
      </c>
    </row>
    <row r="4" spans="1:6" x14ac:dyDescent="0.35">
      <c r="A4" s="70" t="s">
        <v>36</v>
      </c>
      <c r="B4" s="68">
        <f t="shared" ref="B4" si="0">D4-C4</f>
        <v>2386</v>
      </c>
      <c r="C4" s="74">
        <v>94</v>
      </c>
      <c r="D4" s="75">
        <v>2480</v>
      </c>
      <c r="E4" s="69">
        <f t="shared" ref="E4" si="1">B4/D4</f>
        <v>0.96209677419354833</v>
      </c>
      <c r="F4" s="76">
        <f t="shared" ref="F4" si="2">C4/D4</f>
        <v>3.7903225806451613E-2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Score</vt:lpstr>
      <vt:lpstr>PAP VIA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Perez, MD</dc:creator>
  <cp:lastModifiedBy>Johanne Perez, MD</cp:lastModifiedBy>
  <dcterms:created xsi:type="dcterms:W3CDTF">2019-05-20T19:41:35Z</dcterms:created>
  <dcterms:modified xsi:type="dcterms:W3CDTF">2019-06-12T15:29:35Z</dcterms:modified>
</cp:coreProperties>
</file>